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ocuments\Arquitecte - Ivan\PROJECTES\2021.02.23 Sant Roc - Pavimentació\02 OC.DT\"/>
    </mc:Choice>
  </mc:AlternateContent>
  <xr:revisionPtr revIDLastSave="0" documentId="13_ncr:1_{E2A4D0D4-DBDE-4081-9C05-29FAEF7D7163}" xr6:coauthVersionLast="46" xr6:coauthVersionMax="46" xr10:uidLastSave="{00000000-0000-0000-0000-000000000000}"/>
  <bookViews>
    <workbookView xWindow="0" yWindow="540" windowWidth="26730" windowHeight="150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38" i="1"/>
  <c r="L35" i="1"/>
  <c r="L32" i="1"/>
  <c r="L29" i="1"/>
  <c r="L26" i="1"/>
  <c r="L13" i="1"/>
  <c r="P43" i="1"/>
  <c r="P18" i="1"/>
  <c r="P7" i="1"/>
  <c r="J15" i="1"/>
  <c r="J14" i="1"/>
  <c r="J43" i="1"/>
  <c r="L42" i="1" s="1"/>
  <c r="J23" i="1"/>
  <c r="L23" i="1" s="1"/>
  <c r="J20" i="1"/>
  <c r="L20" i="1" s="1"/>
  <c r="J31" i="1"/>
  <c r="J30" i="1"/>
  <c r="J28" i="1"/>
  <c r="J27" i="1"/>
  <c r="J40" i="1"/>
  <c r="J39" i="1"/>
  <c r="J37" i="1"/>
  <c r="J36" i="1"/>
  <c r="J34" i="1"/>
  <c r="J33" i="1"/>
  <c r="J22" i="1"/>
  <c r="L22" i="1" s="1"/>
  <c r="J21" i="1"/>
  <c r="L21" i="1" s="1"/>
  <c r="J19" i="1"/>
  <c r="L19" i="1" s="1"/>
  <c r="J18" i="1"/>
  <c r="L18" i="1" s="1"/>
  <c r="J12" i="1"/>
  <c r="J11" i="1"/>
  <c r="J10" i="1" s="1"/>
  <c r="J8" i="1"/>
  <c r="J9" i="1"/>
  <c r="P57" i="1" l="1"/>
  <c r="J13" i="1"/>
  <c r="L17" i="1"/>
  <c r="J29" i="1"/>
  <c r="J32" i="1"/>
  <c r="J26" i="1"/>
  <c r="J35" i="1"/>
  <c r="J38" i="1"/>
  <c r="L10" i="1"/>
  <c r="J7" i="1"/>
  <c r="L25" i="1" l="1"/>
  <c r="L7" i="1"/>
  <c r="L57" i="1"/>
  <c r="L58" i="1"/>
  <c r="L60" i="1" l="1"/>
  <c r="L6" i="1"/>
  <c r="L45" i="1" s="1"/>
  <c r="L62" i="1" l="1"/>
  <c r="L64" i="1" s="1"/>
  <c r="L47" i="1"/>
  <c r="L50" i="1" s="1"/>
  <c r="L52" i="1" s="1"/>
  <c r="L54" i="1" s="1"/>
  <c r="L66" i="1" s="1"/>
  <c r="L68" i="1" s="1"/>
  <c r="L48" i="1"/>
</calcChain>
</file>

<file path=xl/sharedStrings.xml><?xml version="1.0" encoding="utf-8"?>
<sst xmlns="http://schemas.openxmlformats.org/spreadsheetml/2006/main" count="71" uniqueCount="37">
  <si>
    <t>Demolició de cuneta / vorera</t>
  </si>
  <si>
    <t>Reg per adherència</t>
  </si>
  <si>
    <t>Paviment asfàltic</t>
  </si>
  <si>
    <t>Vorera</t>
  </si>
  <si>
    <t>Transport a abocador</t>
  </si>
  <si>
    <t>BI</t>
  </si>
  <si>
    <t>GG</t>
  </si>
  <si>
    <t>IVA</t>
  </si>
  <si>
    <t>TOTAL</t>
  </si>
  <si>
    <t>INCREMENT ANUAL</t>
  </si>
  <si>
    <t>Cànon abocador</t>
  </si>
  <si>
    <t>Camí de Ses Barreres vorera nord</t>
  </si>
  <si>
    <t>Camí de Ses Barreres vorera sud</t>
  </si>
  <si>
    <t>Demolició de paviment asfàltic</t>
  </si>
  <si>
    <t>Excavació d'1 m3 de terra</t>
  </si>
  <si>
    <t>Execució de vorera</t>
  </si>
  <si>
    <t>m2</t>
  </si>
  <si>
    <t>m3</t>
  </si>
  <si>
    <t>ml</t>
  </si>
  <si>
    <t>u</t>
  </si>
  <si>
    <t>Altres</t>
  </si>
  <si>
    <t>Escossells a eliminar</t>
  </si>
  <si>
    <t>Solera de formigó de 15 cm d'espessor</t>
  </si>
  <si>
    <t xml:space="preserve"> Excavació manual</t>
  </si>
  <si>
    <t>Rebliment d'escossells amb 1 m3 de terra</t>
  </si>
  <si>
    <t>ADEQUACIÓ CAMÍ DE SES BARRERES</t>
  </si>
  <si>
    <t>VORERES</t>
  </si>
  <si>
    <t>ESCOSSELLS</t>
  </si>
  <si>
    <t>CALÇADA</t>
  </si>
  <si>
    <t>Col·locació defenses metàl·liques</t>
  </si>
  <si>
    <t>REPARACIONS VÀRIES</t>
  </si>
  <si>
    <t>Reposició de paviment existent de ratjola hidràulica listada</t>
  </si>
  <si>
    <t xml:space="preserve">Excavació de 30 cm </t>
  </si>
  <si>
    <t>Compactat terres</t>
  </si>
  <si>
    <t>Subministrament defenses metàl·iques de ferro massís 80 cm</t>
  </si>
  <si>
    <t>PEM</t>
  </si>
  <si>
    <t>RESIDUS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</si>
</sst>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2" borderId="1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0" borderId="0" xfId="0" applyFont="1"/>
    <xf numFmtId="2" fontId="2" fillId="0" borderId="0" xfId="0" applyNumberFormat="1" applyFont="1"/>
    <xf numFmtId="0" fontId="2" fillId="4" borderId="1" xfId="0" applyFont="1" applyFill="1" applyBorder="1"/>
    <xf numFmtId="2" fontId="2" fillId="4" borderId="1" xfId="0" applyNumberFormat="1" applyFont="1" applyFill="1" applyBorder="1"/>
    <xf numFmtId="10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164" fontId="2" fillId="5" borderId="1" xfId="0" applyNumberFormat="1" applyFont="1" applyFill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164" fontId="2" fillId="6" borderId="1" xfId="0" applyNumberFormat="1" applyFont="1" applyFill="1" applyBorder="1"/>
    <xf numFmtId="2" fontId="0" fillId="7" borderId="1" xfId="0" applyNumberFormat="1" applyFill="1" applyBorder="1"/>
    <xf numFmtId="0" fontId="2" fillId="8" borderId="1" xfId="0" applyFont="1" applyFill="1" applyBorder="1"/>
    <xf numFmtId="2" fontId="2" fillId="8" borderId="1" xfId="0" applyNumberFormat="1" applyFont="1" applyFill="1" applyBorder="1"/>
    <xf numFmtId="164" fontId="2" fillId="8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9999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4:P68"/>
  <sheetViews>
    <sheetView tabSelected="1" workbookViewId="0">
      <selection activeCell="M37" sqref="M37"/>
    </sheetView>
  </sheetViews>
  <sheetFormatPr baseColWidth="10" defaultRowHeight="15" x14ac:dyDescent="0.25"/>
  <cols>
    <col min="3" max="3" width="56.140625" bestFit="1" customWidth="1"/>
    <col min="4" max="4" width="30.7109375" customWidth="1"/>
    <col min="5" max="5" width="10.7109375" customWidth="1"/>
    <col min="6" max="10" width="10.7109375" style="3" customWidth="1"/>
    <col min="13" max="13" width="17" bestFit="1" customWidth="1"/>
    <col min="14" max="16" width="11.42578125" style="3"/>
  </cols>
  <sheetData>
    <row r="4" spans="3:16" x14ac:dyDescent="0.25">
      <c r="C4" s="8" t="s">
        <v>25</v>
      </c>
      <c r="D4" s="8"/>
      <c r="E4" s="8"/>
      <c r="F4" s="9"/>
      <c r="G4" s="9"/>
      <c r="H4" s="9"/>
      <c r="I4" s="9"/>
      <c r="J4" s="9"/>
      <c r="K4" s="8"/>
      <c r="L4" s="8"/>
      <c r="N4" s="22" t="s">
        <v>36</v>
      </c>
      <c r="O4" s="22"/>
      <c r="P4" s="22"/>
    </row>
    <row r="6" spans="3:16" x14ac:dyDescent="0.25">
      <c r="C6" s="5" t="s">
        <v>26</v>
      </c>
      <c r="D6" s="5"/>
      <c r="E6" s="5"/>
      <c r="F6" s="6"/>
      <c r="G6" s="6"/>
      <c r="H6" s="6"/>
      <c r="I6" s="6"/>
      <c r="J6" s="6"/>
      <c r="K6" s="5"/>
      <c r="L6" s="7">
        <f>SUM(L7:L13)</f>
        <v>7699.4183579999999</v>
      </c>
    </row>
    <row r="7" spans="3:16" x14ac:dyDescent="0.25">
      <c r="C7" t="s">
        <v>0</v>
      </c>
      <c r="E7" t="s">
        <v>16</v>
      </c>
      <c r="J7" s="3">
        <f>SUM(J8:J9)</f>
        <v>67.980699999999999</v>
      </c>
      <c r="K7" s="1">
        <v>14.89</v>
      </c>
      <c r="L7" s="1">
        <f>J7*K7</f>
        <v>1012.232623</v>
      </c>
      <c r="N7" s="3">
        <v>67.98</v>
      </c>
      <c r="O7" s="3">
        <v>0.3</v>
      </c>
      <c r="P7" s="3">
        <f>N7*O7</f>
        <v>20.394000000000002</v>
      </c>
    </row>
    <row r="8" spans="3:16" x14ac:dyDescent="0.25">
      <c r="D8" t="s">
        <v>11</v>
      </c>
      <c r="F8" s="3">
        <v>1</v>
      </c>
      <c r="G8" s="3">
        <v>24.89</v>
      </c>
      <c r="H8" s="3">
        <v>0.83</v>
      </c>
      <c r="J8" s="3">
        <f>F8*G8*H8</f>
        <v>20.6587</v>
      </c>
      <c r="K8" s="1"/>
      <c r="L8" s="1"/>
    </row>
    <row r="9" spans="3:16" x14ac:dyDescent="0.25">
      <c r="D9" t="s">
        <v>12</v>
      </c>
      <c r="F9" s="3">
        <v>1</v>
      </c>
      <c r="G9" s="3">
        <v>52.58</v>
      </c>
      <c r="H9" s="3">
        <v>0.9</v>
      </c>
      <c r="J9" s="3">
        <f>F9*G9*H9</f>
        <v>47.322000000000003</v>
      </c>
      <c r="K9" s="1"/>
      <c r="L9" s="1"/>
    </row>
    <row r="10" spans="3:16" x14ac:dyDescent="0.25">
      <c r="C10" t="s">
        <v>3</v>
      </c>
      <c r="E10" t="s">
        <v>16</v>
      </c>
      <c r="J10" s="3">
        <f>SUM(J11:J12)</f>
        <v>67.980699999999999</v>
      </c>
      <c r="K10" s="1">
        <v>88.38</v>
      </c>
      <c r="L10" s="1">
        <f t="shared" ref="L10" si="0">J10*K10</f>
        <v>6008.134266</v>
      </c>
    </row>
    <row r="11" spans="3:16" x14ac:dyDescent="0.25">
      <c r="D11" t="s">
        <v>11</v>
      </c>
      <c r="F11" s="3">
        <v>1</v>
      </c>
      <c r="G11" s="3">
        <v>24.89</v>
      </c>
      <c r="H11" s="3">
        <v>0.83</v>
      </c>
      <c r="J11" s="3">
        <f>F11*G11*H11</f>
        <v>20.6587</v>
      </c>
      <c r="K11" s="1"/>
      <c r="L11" s="1"/>
    </row>
    <row r="12" spans="3:16" x14ac:dyDescent="0.25">
      <c r="D12" t="s">
        <v>12</v>
      </c>
      <c r="F12" s="3">
        <v>1</v>
      </c>
      <c r="G12" s="3">
        <v>52.58</v>
      </c>
      <c r="H12" s="3">
        <v>0.9</v>
      </c>
      <c r="J12" s="3">
        <f>F12*G12*H12</f>
        <v>47.322000000000003</v>
      </c>
      <c r="K12" s="1"/>
      <c r="L12" s="1"/>
    </row>
    <row r="13" spans="3:16" x14ac:dyDescent="0.25">
      <c r="C13" t="s">
        <v>22</v>
      </c>
      <c r="J13" s="3">
        <f>SUM(J14:J16)</f>
        <v>67.980699999999999</v>
      </c>
      <c r="K13" s="1">
        <v>32.869999999999997</v>
      </c>
      <c r="L13" s="1">
        <f>J14*K13</f>
        <v>679.05146899999988</v>
      </c>
    </row>
    <row r="14" spans="3:16" x14ac:dyDescent="0.25">
      <c r="D14" t="s">
        <v>11</v>
      </c>
      <c r="F14" s="3">
        <v>1</v>
      </c>
      <c r="G14" s="3">
        <v>24.89</v>
      </c>
      <c r="H14" s="3">
        <v>0.83</v>
      </c>
      <c r="J14" s="3">
        <f>F14*G14*H14</f>
        <v>20.6587</v>
      </c>
      <c r="K14" s="1"/>
      <c r="L14" s="1"/>
    </row>
    <row r="15" spans="3:16" x14ac:dyDescent="0.25">
      <c r="D15" t="s">
        <v>12</v>
      </c>
      <c r="F15" s="3">
        <v>1</v>
      </c>
      <c r="G15" s="3">
        <v>52.58</v>
      </c>
      <c r="H15" s="3">
        <v>0.9</v>
      </c>
      <c r="J15" s="3">
        <f>F15*G15*H15</f>
        <v>47.322000000000003</v>
      </c>
      <c r="K15" s="1"/>
      <c r="L15" s="1"/>
    </row>
    <row r="16" spans="3:16" x14ac:dyDescent="0.25">
      <c r="K16" s="1"/>
      <c r="L16" s="1"/>
    </row>
    <row r="17" spans="3:16" x14ac:dyDescent="0.25">
      <c r="C17" s="5" t="s">
        <v>27</v>
      </c>
      <c r="D17" s="5"/>
      <c r="E17" s="5"/>
      <c r="F17" s="6"/>
      <c r="G17" s="6"/>
      <c r="H17" s="6"/>
      <c r="I17" s="6"/>
      <c r="J17" s="6"/>
      <c r="K17" s="7"/>
      <c r="L17" s="7">
        <f>SUM(L18:L23)</f>
        <v>8256.93</v>
      </c>
    </row>
    <row r="18" spans="3:16" x14ac:dyDescent="0.25">
      <c r="C18" t="s">
        <v>13</v>
      </c>
      <c r="E18" t="s">
        <v>16</v>
      </c>
      <c r="F18" s="3">
        <v>33</v>
      </c>
      <c r="G18" s="3">
        <v>1</v>
      </c>
      <c r="H18" s="3">
        <v>1</v>
      </c>
      <c r="J18" s="3">
        <f>F18*G18*H18</f>
        <v>33</v>
      </c>
      <c r="K18" s="1">
        <v>8.6199999999999992</v>
      </c>
      <c r="L18" s="1">
        <f t="shared" ref="L18:L23" si="1">J18*K18</f>
        <v>284.45999999999998</v>
      </c>
      <c r="M18" s="4" t="s">
        <v>23</v>
      </c>
      <c r="N18" s="3">
        <v>33</v>
      </c>
      <c r="O18" s="3">
        <v>0.1</v>
      </c>
      <c r="P18" s="3">
        <f>N18*O18</f>
        <v>3.3000000000000003</v>
      </c>
    </row>
    <row r="19" spans="3:16" x14ac:dyDescent="0.25">
      <c r="C19" t="s">
        <v>14</v>
      </c>
      <c r="E19" t="s">
        <v>17</v>
      </c>
      <c r="F19" s="3">
        <v>33</v>
      </c>
      <c r="G19" s="3">
        <v>1</v>
      </c>
      <c r="H19" s="3">
        <v>1</v>
      </c>
      <c r="I19" s="3">
        <v>1</v>
      </c>
      <c r="J19" s="3">
        <f>F19*G19*H19*I19</f>
        <v>33</v>
      </c>
      <c r="K19" s="1">
        <v>25.64</v>
      </c>
      <c r="L19" s="1">
        <f t="shared" si="1"/>
        <v>846.12</v>
      </c>
    </row>
    <row r="20" spans="3:16" x14ac:dyDescent="0.25">
      <c r="C20" t="s">
        <v>24</v>
      </c>
      <c r="E20" t="s">
        <v>17</v>
      </c>
      <c r="F20" s="3">
        <v>33</v>
      </c>
      <c r="G20" s="3">
        <v>1</v>
      </c>
      <c r="H20" s="3">
        <v>1</v>
      </c>
      <c r="I20" s="3">
        <v>1</v>
      </c>
      <c r="J20" s="3">
        <f>F20*G20*H20*I20</f>
        <v>33</v>
      </c>
      <c r="K20" s="1">
        <v>7.65</v>
      </c>
      <c r="L20" s="1">
        <f t="shared" si="1"/>
        <v>252.45000000000002</v>
      </c>
    </row>
    <row r="21" spans="3:16" x14ac:dyDescent="0.25">
      <c r="C21" t="s">
        <v>15</v>
      </c>
      <c r="E21" t="s">
        <v>18</v>
      </c>
      <c r="F21" s="3">
        <v>33</v>
      </c>
      <c r="G21" s="3">
        <v>3</v>
      </c>
      <c r="J21" s="3">
        <f>F21*G21</f>
        <v>99</v>
      </c>
      <c r="K21" s="1">
        <v>32.1</v>
      </c>
      <c r="L21" s="1">
        <f t="shared" si="1"/>
        <v>3177.9</v>
      </c>
    </row>
    <row r="22" spans="3:16" x14ac:dyDescent="0.25">
      <c r="C22" t="s">
        <v>34</v>
      </c>
      <c r="E22" t="s">
        <v>19</v>
      </c>
      <c r="F22" s="3">
        <v>33</v>
      </c>
      <c r="J22" s="3">
        <f>F22</f>
        <v>33</v>
      </c>
      <c r="K22" s="1">
        <v>82</v>
      </c>
      <c r="L22" s="1">
        <f t="shared" si="1"/>
        <v>2706</v>
      </c>
    </row>
    <row r="23" spans="3:16" x14ac:dyDescent="0.25">
      <c r="C23" t="s">
        <v>29</v>
      </c>
      <c r="E23" t="s">
        <v>19</v>
      </c>
      <c r="F23" s="3">
        <v>33</v>
      </c>
      <c r="J23" s="3">
        <f>F23</f>
        <v>33</v>
      </c>
      <c r="K23" s="1">
        <v>30</v>
      </c>
      <c r="L23" s="1">
        <f t="shared" si="1"/>
        <v>990</v>
      </c>
    </row>
    <row r="24" spans="3:16" x14ac:dyDescent="0.25">
      <c r="K24" s="1"/>
      <c r="L24" s="1"/>
    </row>
    <row r="25" spans="3:16" x14ac:dyDescent="0.25">
      <c r="C25" s="5" t="s">
        <v>28</v>
      </c>
      <c r="D25" s="5"/>
      <c r="E25" s="5"/>
      <c r="F25" s="6"/>
      <c r="G25" s="6"/>
      <c r="H25" s="6"/>
      <c r="I25" s="6"/>
      <c r="J25" s="6"/>
      <c r="K25" s="7"/>
      <c r="L25" s="7">
        <f>SUM(L26:L38)</f>
        <v>4942.5119999999997</v>
      </c>
    </row>
    <row r="26" spans="3:16" x14ac:dyDescent="0.25">
      <c r="C26" t="s">
        <v>32</v>
      </c>
      <c r="J26" s="3">
        <f>SUM(J27:J28)</f>
        <v>63.199999999999996</v>
      </c>
      <c r="K26" s="1">
        <v>32.869999999999997</v>
      </c>
      <c r="L26" s="1">
        <f>J27*K26</f>
        <v>1419.9839999999997</v>
      </c>
    </row>
    <row r="27" spans="3:16" x14ac:dyDescent="0.25">
      <c r="D27" t="s">
        <v>21</v>
      </c>
      <c r="E27" t="s">
        <v>16</v>
      </c>
      <c r="F27" s="3">
        <v>30</v>
      </c>
      <c r="G27" s="3">
        <v>1.2</v>
      </c>
      <c r="H27" s="3">
        <v>1.2</v>
      </c>
      <c r="I27" s="3">
        <v>0.3</v>
      </c>
      <c r="J27" s="3">
        <f>F27*G27*H27</f>
        <v>43.199999999999996</v>
      </c>
      <c r="K27" s="1"/>
      <c r="L27" s="1"/>
    </row>
    <row r="28" spans="3:16" x14ac:dyDescent="0.25">
      <c r="D28" t="s">
        <v>20</v>
      </c>
      <c r="E28" t="s">
        <v>16</v>
      </c>
      <c r="F28" s="3">
        <v>20</v>
      </c>
      <c r="G28" s="3">
        <v>1</v>
      </c>
      <c r="H28" s="3">
        <v>1</v>
      </c>
      <c r="I28" s="3">
        <v>0.3</v>
      </c>
      <c r="J28" s="3">
        <f>F28*G28*H28</f>
        <v>20</v>
      </c>
      <c r="K28" s="1"/>
      <c r="L28" s="1"/>
    </row>
    <row r="29" spans="3:16" x14ac:dyDescent="0.25">
      <c r="C29" t="s">
        <v>33</v>
      </c>
      <c r="J29" s="3">
        <f>SUM(J30:J31)</f>
        <v>63.199999999999996</v>
      </c>
      <c r="K29" s="1">
        <v>32.869999999999997</v>
      </c>
      <c r="L29" s="1">
        <f>J30*K29</f>
        <v>1419.9839999999997</v>
      </c>
    </row>
    <row r="30" spans="3:16" x14ac:dyDescent="0.25">
      <c r="D30" t="s">
        <v>21</v>
      </c>
      <c r="E30" t="s">
        <v>16</v>
      </c>
      <c r="F30" s="3">
        <v>30</v>
      </c>
      <c r="G30" s="3">
        <v>1.2</v>
      </c>
      <c r="H30" s="3">
        <v>1.2</v>
      </c>
      <c r="I30" s="3">
        <v>0.3</v>
      </c>
      <c r="J30" s="3">
        <f>F30*G30*H30</f>
        <v>43.199999999999996</v>
      </c>
      <c r="K30" s="1"/>
      <c r="L30" s="1"/>
    </row>
    <row r="31" spans="3:16" x14ac:dyDescent="0.25">
      <c r="D31" t="s">
        <v>20</v>
      </c>
      <c r="E31" t="s">
        <v>16</v>
      </c>
      <c r="F31" s="3">
        <v>20</v>
      </c>
      <c r="G31" s="3">
        <v>1</v>
      </c>
      <c r="H31" s="3">
        <v>1</v>
      </c>
      <c r="I31" s="3">
        <v>0.3</v>
      </c>
      <c r="J31" s="3">
        <f>F31*G31*H31</f>
        <v>20</v>
      </c>
      <c r="K31" s="1"/>
      <c r="L31" s="1"/>
    </row>
    <row r="32" spans="3:16" x14ac:dyDescent="0.25">
      <c r="C32" t="s">
        <v>22</v>
      </c>
      <c r="J32" s="3">
        <f>SUM(J33:J34)</f>
        <v>63.199999999999996</v>
      </c>
      <c r="K32" s="1">
        <v>32.869999999999997</v>
      </c>
      <c r="L32" s="1">
        <f>J33*K32</f>
        <v>1419.9839999999997</v>
      </c>
    </row>
    <row r="33" spans="3:16" x14ac:dyDescent="0.25">
      <c r="D33" t="s">
        <v>21</v>
      </c>
      <c r="E33" t="s">
        <v>16</v>
      </c>
      <c r="F33" s="3">
        <v>30</v>
      </c>
      <c r="G33" s="3">
        <v>1.2</v>
      </c>
      <c r="H33" s="3">
        <v>1.2</v>
      </c>
      <c r="J33" s="3">
        <f>F33*G33*H33</f>
        <v>43.199999999999996</v>
      </c>
      <c r="K33" s="1"/>
      <c r="L33" s="1"/>
    </row>
    <row r="34" spans="3:16" x14ac:dyDescent="0.25">
      <c r="D34" t="s">
        <v>20</v>
      </c>
      <c r="E34" t="s">
        <v>16</v>
      </c>
      <c r="F34" s="3">
        <v>20</v>
      </c>
      <c r="G34" s="3">
        <v>1</v>
      </c>
      <c r="H34" s="3">
        <v>1</v>
      </c>
      <c r="J34" s="3">
        <f>F34*G34*H34</f>
        <v>20</v>
      </c>
      <c r="K34" s="1"/>
      <c r="L34" s="1"/>
    </row>
    <row r="35" spans="3:16" x14ac:dyDescent="0.25">
      <c r="C35" t="s">
        <v>1</v>
      </c>
      <c r="J35" s="3">
        <f>SUM(J36:J37)</f>
        <v>63.199999999999996</v>
      </c>
      <c r="K35" s="1">
        <v>0.76</v>
      </c>
      <c r="L35" s="1">
        <f>J35*K35</f>
        <v>48.031999999999996</v>
      </c>
    </row>
    <row r="36" spans="3:16" x14ac:dyDescent="0.25">
      <c r="D36" t="s">
        <v>21</v>
      </c>
      <c r="E36" t="s">
        <v>16</v>
      </c>
      <c r="F36" s="3">
        <v>30</v>
      </c>
      <c r="G36" s="3">
        <v>1.2</v>
      </c>
      <c r="H36" s="3">
        <v>1.2</v>
      </c>
      <c r="J36" s="3">
        <f>F36*G36*H36</f>
        <v>43.199999999999996</v>
      </c>
      <c r="K36" s="1"/>
      <c r="L36" s="1"/>
    </row>
    <row r="37" spans="3:16" x14ac:dyDescent="0.25">
      <c r="D37" t="s">
        <v>20</v>
      </c>
      <c r="E37" t="s">
        <v>16</v>
      </c>
      <c r="F37" s="3">
        <v>20</v>
      </c>
      <c r="G37" s="3">
        <v>1</v>
      </c>
      <c r="H37" s="3">
        <v>1</v>
      </c>
      <c r="J37" s="3">
        <f>F37*G37*H37</f>
        <v>20</v>
      </c>
      <c r="K37" s="1"/>
      <c r="L37" s="1"/>
    </row>
    <row r="38" spans="3:16" x14ac:dyDescent="0.25">
      <c r="C38" t="s">
        <v>2</v>
      </c>
      <c r="J38" s="3">
        <f>SUM(J39:J40)</f>
        <v>63.199999999999996</v>
      </c>
      <c r="K38" s="1">
        <v>10.039999999999999</v>
      </c>
      <c r="L38" s="1">
        <f>J38*K38</f>
        <v>634.52799999999991</v>
      </c>
    </row>
    <row r="39" spans="3:16" x14ac:dyDescent="0.25">
      <c r="D39" t="s">
        <v>21</v>
      </c>
      <c r="E39" t="s">
        <v>16</v>
      </c>
      <c r="F39" s="3">
        <v>30</v>
      </c>
      <c r="G39" s="3">
        <v>1.2</v>
      </c>
      <c r="H39" s="3">
        <v>1.2</v>
      </c>
      <c r="J39" s="3">
        <f>F39*G39*H39</f>
        <v>43.199999999999996</v>
      </c>
      <c r="K39" s="1"/>
      <c r="L39" s="1"/>
    </row>
    <row r="40" spans="3:16" x14ac:dyDescent="0.25">
      <c r="D40" t="s">
        <v>20</v>
      </c>
      <c r="E40" t="s">
        <v>16</v>
      </c>
      <c r="F40" s="3">
        <v>20</v>
      </c>
      <c r="G40" s="3">
        <v>1</v>
      </c>
      <c r="H40" s="3">
        <v>1</v>
      </c>
      <c r="J40" s="3">
        <f>F40*G40*H40</f>
        <v>20</v>
      </c>
      <c r="K40" s="1"/>
      <c r="L40" s="1"/>
    </row>
    <row r="41" spans="3:16" x14ac:dyDescent="0.25">
      <c r="K41" s="1"/>
      <c r="L41" s="1"/>
    </row>
    <row r="42" spans="3:16" x14ac:dyDescent="0.25">
      <c r="C42" s="5" t="s">
        <v>30</v>
      </c>
      <c r="D42" s="5"/>
      <c r="E42" s="5"/>
      <c r="F42" s="6"/>
      <c r="G42" s="6"/>
      <c r="H42" s="6"/>
      <c r="I42" s="6"/>
      <c r="J42" s="6"/>
      <c r="K42" s="7"/>
      <c r="L42" s="7">
        <f>SUM(L43)</f>
        <v>350</v>
      </c>
    </row>
    <row r="43" spans="3:16" x14ac:dyDescent="0.25">
      <c r="C43" t="s">
        <v>31</v>
      </c>
      <c r="D43" t="s">
        <v>12</v>
      </c>
      <c r="E43" t="s">
        <v>19</v>
      </c>
      <c r="F43" s="3">
        <v>7</v>
      </c>
      <c r="J43" s="3">
        <f>F43</f>
        <v>7</v>
      </c>
      <c r="K43" s="1">
        <v>50</v>
      </c>
      <c r="L43" s="1">
        <f>J43*K43</f>
        <v>350</v>
      </c>
      <c r="N43" s="3">
        <v>7</v>
      </c>
      <c r="O43" s="3">
        <v>0.15</v>
      </c>
      <c r="P43" s="3">
        <f>N43*O43</f>
        <v>1.05</v>
      </c>
    </row>
    <row r="45" spans="3:16" x14ac:dyDescent="0.25">
      <c r="C45" s="16" t="s">
        <v>35</v>
      </c>
      <c r="D45" s="16"/>
      <c r="E45" s="16"/>
      <c r="F45" s="17"/>
      <c r="G45" s="17"/>
      <c r="H45" s="17"/>
      <c r="I45" s="17"/>
      <c r="J45" s="17"/>
      <c r="K45" s="16"/>
      <c r="L45" s="18">
        <f>L6+L17+L25+L42</f>
        <v>21248.860357999998</v>
      </c>
    </row>
    <row r="47" spans="3:16" x14ac:dyDescent="0.25">
      <c r="C47" t="s">
        <v>6</v>
      </c>
      <c r="J47" s="2">
        <v>0.13</v>
      </c>
      <c r="L47" s="1">
        <f>L45*J47</f>
        <v>2762.3518465399998</v>
      </c>
    </row>
    <row r="48" spans="3:16" x14ac:dyDescent="0.25">
      <c r="C48" t="s">
        <v>5</v>
      </c>
      <c r="J48" s="2">
        <v>0.06</v>
      </c>
      <c r="L48" s="1">
        <f>L45*J48</f>
        <v>1274.9316214799999</v>
      </c>
    </row>
    <row r="49" spans="3:16" x14ac:dyDescent="0.25">
      <c r="J49" s="2"/>
    </row>
    <row r="50" spans="3:16" s="10" customFormat="1" x14ac:dyDescent="0.25">
      <c r="C50" s="12" t="s">
        <v>8</v>
      </c>
      <c r="D50" s="12"/>
      <c r="E50" s="12"/>
      <c r="F50" s="13"/>
      <c r="G50" s="13"/>
      <c r="H50" s="13"/>
      <c r="I50" s="13"/>
      <c r="J50" s="14"/>
      <c r="K50" s="12"/>
      <c r="L50" s="15">
        <f>SUM(L45:L49)</f>
        <v>25286.143826019998</v>
      </c>
      <c r="N50" s="11"/>
      <c r="O50" s="11"/>
      <c r="P50" s="11"/>
    </row>
    <row r="51" spans="3:16" x14ac:dyDescent="0.25">
      <c r="J51" s="2"/>
    </row>
    <row r="52" spans="3:16" x14ac:dyDescent="0.25">
      <c r="C52" t="s">
        <v>7</v>
      </c>
      <c r="J52" s="2">
        <v>0.21</v>
      </c>
      <c r="L52" s="1">
        <f>L50*J52</f>
        <v>5310.0902034641995</v>
      </c>
    </row>
    <row r="54" spans="3:16" x14ac:dyDescent="0.25">
      <c r="C54" s="19" t="s">
        <v>8</v>
      </c>
      <c r="D54" s="19"/>
      <c r="E54" s="19"/>
      <c r="F54" s="20"/>
      <c r="G54" s="20"/>
      <c r="H54" s="20"/>
      <c r="I54" s="20"/>
      <c r="J54" s="20"/>
      <c r="K54" s="19"/>
      <c r="L54" s="21">
        <f>L50+L52</f>
        <v>30596.234029484196</v>
      </c>
    </row>
    <row r="55" spans="3:16" x14ac:dyDescent="0.25">
      <c r="L55" s="1"/>
    </row>
    <row r="56" spans="3:16" x14ac:dyDescent="0.25">
      <c r="L56" s="1"/>
    </row>
    <row r="57" spans="3:16" x14ac:dyDescent="0.25">
      <c r="C57" t="s">
        <v>4</v>
      </c>
      <c r="J57" s="3">
        <v>24.74</v>
      </c>
      <c r="K57" s="1">
        <v>25</v>
      </c>
      <c r="L57" s="1">
        <f>J57*K57</f>
        <v>618.5</v>
      </c>
      <c r="P57" s="3">
        <f>SUM(P7:P56)</f>
        <v>24.744000000000003</v>
      </c>
    </row>
    <row r="58" spans="3:16" x14ac:dyDescent="0.25">
      <c r="C58" t="s">
        <v>10</v>
      </c>
      <c r="J58" s="3">
        <v>24.74</v>
      </c>
      <c r="K58" s="1">
        <v>43.35</v>
      </c>
      <c r="L58" s="1">
        <f>J58*K58</f>
        <v>1072.479</v>
      </c>
    </row>
    <row r="60" spans="3:16" x14ac:dyDescent="0.25">
      <c r="C60" s="12" t="s">
        <v>36</v>
      </c>
      <c r="D60" s="12"/>
      <c r="E60" s="12"/>
      <c r="F60" s="13"/>
      <c r="G60" s="13"/>
      <c r="H60" s="13"/>
      <c r="I60" s="13"/>
      <c r="J60" s="13"/>
      <c r="K60" s="12"/>
      <c r="L60" s="15">
        <f>SUM(L57:L59)</f>
        <v>1690.979</v>
      </c>
    </row>
    <row r="61" spans="3:16" x14ac:dyDescent="0.25">
      <c r="L61" s="1"/>
    </row>
    <row r="62" spans="3:16" x14ac:dyDescent="0.25">
      <c r="C62" t="s">
        <v>7</v>
      </c>
      <c r="J62" s="2">
        <v>0.1</v>
      </c>
      <c r="L62" s="1">
        <f>L60*J62</f>
        <v>169.09790000000001</v>
      </c>
    </row>
    <row r="64" spans="3:16" x14ac:dyDescent="0.25">
      <c r="C64" s="19" t="s">
        <v>8</v>
      </c>
      <c r="D64" s="19"/>
      <c r="E64" s="19"/>
      <c r="F64" s="20"/>
      <c r="G64" s="20"/>
      <c r="H64" s="20"/>
      <c r="I64" s="20"/>
      <c r="J64" s="20"/>
      <c r="K64" s="19"/>
      <c r="L64" s="21">
        <f>SUM(L60:L63)</f>
        <v>1860.0769</v>
      </c>
    </row>
    <row r="66" spans="3:16" x14ac:dyDescent="0.25">
      <c r="C66" t="s">
        <v>9</v>
      </c>
      <c r="J66" s="3">
        <v>0.05</v>
      </c>
      <c r="L66" s="1">
        <f>L54*J66</f>
        <v>1529.8117014742099</v>
      </c>
    </row>
    <row r="68" spans="3:16" s="10" customFormat="1" x14ac:dyDescent="0.25">
      <c r="C68" s="23" t="s">
        <v>8</v>
      </c>
      <c r="D68" s="23"/>
      <c r="E68" s="23"/>
      <c r="F68" s="24"/>
      <c r="G68" s="24"/>
      <c r="H68" s="24"/>
      <c r="I68" s="24"/>
      <c r="J68" s="24"/>
      <c r="K68" s="23"/>
      <c r="L68" s="25">
        <f>L54+L66</f>
        <v>32126.045730958405</v>
      </c>
      <c r="N68" s="11"/>
      <c r="O68" s="11"/>
      <c r="P68" s="11"/>
    </row>
  </sheetData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Puigserver</dc:creator>
  <cp:lastModifiedBy>Ivan Puigserver</cp:lastModifiedBy>
  <cp:lastPrinted>2021-03-08T13:25:59Z</cp:lastPrinted>
  <dcterms:created xsi:type="dcterms:W3CDTF">2020-09-25T11:11:03Z</dcterms:created>
  <dcterms:modified xsi:type="dcterms:W3CDTF">2021-03-11T11:40:41Z</dcterms:modified>
</cp:coreProperties>
</file>